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artnering for Success\Ref.Designs\TI\CC430 RF Kit\Test\電壓量測\"/>
    </mc:Choice>
  </mc:AlternateContent>
  <bookViews>
    <workbookView xWindow="0" yWindow="0" windowWidth="19200" windowHeight="10080"/>
  </bookViews>
  <sheets>
    <sheet name="2&quot; CC430 Battery life" sheetId="7" r:id="rId1"/>
  </sheets>
  <calcPr calcId="152511"/>
</workbook>
</file>

<file path=xl/calcChain.xml><?xml version="1.0" encoding="utf-8"?>
<calcChain xmlns="http://schemas.openxmlformats.org/spreadsheetml/2006/main">
  <c r="D20" i="7" l="1"/>
  <c r="E20" i="7" s="1"/>
  <c r="E15" i="7" l="1"/>
  <c r="E5" i="7"/>
  <c r="E14" i="7"/>
  <c r="F14" i="7" s="1"/>
  <c r="E11" i="7"/>
  <c r="F11" i="7" s="1"/>
  <c r="E10" i="7"/>
  <c r="F10" i="7" s="1"/>
  <c r="E7" i="7"/>
  <c r="F7" i="7" s="1"/>
  <c r="E8" i="7"/>
  <c r="F8" i="7" s="1"/>
  <c r="E6" i="7" l="1"/>
  <c r="F6" i="7" s="1"/>
  <c r="E9" i="7" l="1"/>
  <c r="F9" i="7" s="1"/>
  <c r="E13" i="7" l="1"/>
  <c r="F13" i="7" s="1"/>
  <c r="E12" i="7"/>
  <c r="F12" i="7" s="1"/>
  <c r="F15" i="7"/>
  <c r="F5" i="7" l="1"/>
  <c r="E18" i="7" l="1"/>
  <c r="G6" i="7" l="1"/>
  <c r="G8" i="7"/>
  <c r="G10" i="7"/>
  <c r="G12" i="7"/>
  <c r="G14" i="7"/>
  <c r="G7" i="7"/>
  <c r="G9" i="7"/>
  <c r="G11" i="7"/>
  <c r="G13" i="7"/>
  <c r="G15" i="7"/>
  <c r="E21" i="7"/>
  <c r="E22" i="7" s="1"/>
  <c r="G5" i="7"/>
</calcChain>
</file>

<file path=xl/comments1.xml><?xml version="1.0" encoding="utf-8"?>
<comments xmlns="http://schemas.openxmlformats.org/spreadsheetml/2006/main">
  <authors>
    <author>Charming_Su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Charming_Su:</t>
        </r>
        <r>
          <rPr>
            <sz val="9"/>
            <color indexed="81"/>
            <rFont val="Tahoma"/>
            <family val="2"/>
          </rPr>
          <t xml:space="preserve">
worst case, shorter than this duration</t>
        </r>
      </text>
    </comment>
  </commentList>
</comments>
</file>

<file path=xl/sharedStrings.xml><?xml version="1.0" encoding="utf-8"?>
<sst xmlns="http://schemas.openxmlformats.org/spreadsheetml/2006/main" count="43" uniqueCount="41">
  <si>
    <t>Summary:</t>
    <phoneticPr fontId="3" type="noConversion"/>
  </si>
  <si>
    <t>Item</t>
    <phoneticPr fontId="3" type="noConversion"/>
  </si>
  <si>
    <t>mA/s</t>
    <phoneticPr fontId="3" type="noConversion"/>
  </si>
  <si>
    <t>Duration(s)</t>
    <phoneticPr fontId="3" type="noConversion"/>
  </si>
  <si>
    <t>Duration*times</t>
    <phoneticPr fontId="2" type="noConversion"/>
  </si>
  <si>
    <t>Consumption(mA)</t>
    <phoneticPr fontId="3" type="noConversion"/>
  </si>
  <si>
    <t>%</t>
    <phoneticPr fontId="3" type="noConversion"/>
  </si>
  <si>
    <t>Total(mA/s)</t>
    <phoneticPr fontId="2" type="noConversion"/>
  </si>
  <si>
    <t>Battery consumption per day</t>
    <phoneticPr fontId="3" type="noConversion"/>
  </si>
  <si>
    <t>Days</t>
    <phoneticPr fontId="3" type="noConversion"/>
  </si>
  <si>
    <t>Battery life</t>
    <phoneticPr fontId="3" type="noConversion"/>
  </si>
  <si>
    <t>-</t>
    <phoneticPr fontId="2" type="noConversion"/>
  </si>
  <si>
    <t>Years</t>
    <phoneticPr fontId="2" type="noConversion"/>
  </si>
  <si>
    <t>How many time slots in a frame cycle?</t>
    <phoneticPr fontId="2" type="noConversion"/>
  </si>
  <si>
    <t>Address Time Slot (1)</t>
    <phoneticPr fontId="2" type="noConversion"/>
  </si>
  <si>
    <t>Data Time Slot (2)-1</t>
    <phoneticPr fontId="2" type="noConversion"/>
  </si>
  <si>
    <t>Data Time Slot (2)-2</t>
  </si>
  <si>
    <t>Data Time Slot (2)-3</t>
  </si>
  <si>
    <t>Between (3)-(4)</t>
    <phoneticPr fontId="3" type="noConversion"/>
  </si>
  <si>
    <t>Wait for Sync (4)</t>
    <phoneticPr fontId="2" type="noConversion"/>
  </si>
  <si>
    <t>Standby (5)</t>
    <phoneticPr fontId="3" type="noConversion"/>
  </si>
  <si>
    <t>RF-Tx (6)</t>
    <phoneticPr fontId="3" type="noConversion"/>
  </si>
  <si>
    <t>Number of updating image(times/day)</t>
    <phoneticPr fontId="2" type="noConversion"/>
  </si>
  <si>
    <t>Date:</t>
    <phoneticPr fontId="2" type="noConversion"/>
  </si>
  <si>
    <t>EPD Size:</t>
    <phoneticPr fontId="2" type="noConversion"/>
  </si>
  <si>
    <t>2 inch</t>
    <phoneticPr fontId="2" type="noConversion"/>
  </si>
  <si>
    <t>Test Pattern:</t>
    <phoneticPr fontId="2" type="noConversion"/>
  </si>
  <si>
    <t>Coin battery:</t>
    <phoneticPr fontId="2" type="noConversion"/>
  </si>
  <si>
    <t>Newsun CR2450</t>
    <phoneticPr fontId="2" type="noConversion"/>
  </si>
  <si>
    <t>Battery capacity (600 mAh)</t>
    <phoneticPr fontId="3" type="noConversion"/>
  </si>
  <si>
    <t>Battery Self-discharge rate</t>
    <phoneticPr fontId="3" type="noConversion"/>
  </si>
  <si>
    <t>Temperature:</t>
    <phoneticPr fontId="2" type="noConversion"/>
  </si>
  <si>
    <t>Room (25-28C)</t>
    <phoneticPr fontId="2" type="noConversion"/>
  </si>
  <si>
    <t>The Duration of time slot (seconds)</t>
    <phoneticPr fontId="2" type="noConversion"/>
  </si>
  <si>
    <t>Firmware:</t>
    <phoneticPr fontId="2" type="noConversion"/>
  </si>
  <si>
    <t>v1.01</t>
    <phoneticPr fontId="2" type="noConversion"/>
  </si>
  <si>
    <t>PCBA:</t>
    <phoneticPr fontId="2" type="noConversion"/>
  </si>
  <si>
    <t>v1.0</t>
    <phoneticPr fontId="2" type="noConversion"/>
  </si>
  <si>
    <t>Update EPD (3) - Peak</t>
    <phoneticPr fontId="2" type="noConversion"/>
  </si>
  <si>
    <t>Update EPD (3) - Update</t>
    <phoneticPr fontId="2" type="noConversion"/>
  </si>
  <si>
    <t>Update EPD (3) - Power off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</si>
</sst>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_-* #,##0.000_-;\-* #,##0.000_-;_-* &quot;-&quot;_-;_-@_-"/>
    <numFmt numFmtId="177" formatCode="0.0%"/>
    <numFmt numFmtId="178" formatCode="_-* #,##0.00_-;\-* #,##0.00_-;_-* &quot;-&quot;_-;_-@_-"/>
    <numFmt numFmtId="179" formatCode="_-* #,##0.0000_-;\-* #,##0.0000_-;_-* &quot;-&quot;_-;_-@_-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1"/>
      <color rgb="FF3F3F76"/>
      <name val="新細明體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rgb="FF0070C0"/>
      <name val="Verdana"/>
      <family val="2"/>
    </font>
    <font>
      <b/>
      <sz val="9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3" applyNumberFormat="0" applyAlignment="0" applyProtection="0"/>
  </cellStyleXfs>
  <cellXfs count="35">
    <xf numFmtId="0" fontId="0" fillId="0" borderId="0" xfId="0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5" fillId="0" borderId="0" xfId="0" applyNumberFormat="1" applyFont="1" applyFill="1" applyBorder="1"/>
    <xf numFmtId="177" fontId="5" fillId="0" borderId="0" xfId="2" applyNumberFormat="1" applyFont="1" applyFill="1" applyBorder="1"/>
    <xf numFmtId="10" fontId="5" fillId="0" borderId="0" xfId="0" applyNumberFormat="1" applyFont="1" applyFill="1" applyBorder="1"/>
    <xf numFmtId="2" fontId="5" fillId="0" borderId="0" xfId="2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  <xf numFmtId="179" fontId="7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vertical="center"/>
    </xf>
    <xf numFmtId="43" fontId="5" fillId="0" borderId="1" xfId="0" applyNumberFormat="1" applyFont="1" applyFill="1" applyBorder="1" applyAlignment="1">
      <alignment vertical="center"/>
    </xf>
    <xf numFmtId="10" fontId="5" fillId="0" borderId="1" xfId="2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/>
    <xf numFmtId="14" fontId="5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43" fontId="11" fillId="0" borderId="0" xfId="0" applyNumberFormat="1" applyFont="1" applyFill="1" applyBorder="1"/>
    <xf numFmtId="43" fontId="6" fillId="0" borderId="2" xfId="0" applyNumberFormat="1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vertical="center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3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</cellXfs>
  <cellStyles count="4">
    <cellStyle name="一般" xfId="0" builtinId="0"/>
    <cellStyle name="千分位[0]" xfId="1" builtinId="6"/>
    <cellStyle name="百分比" xfId="2" builtinId="5"/>
    <cellStyle name="輸入" xfId="3" builtinId="2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23</xdr:row>
      <xdr:rowOff>46306</xdr:rowOff>
    </xdr:from>
    <xdr:to>
      <xdr:col>8</xdr:col>
      <xdr:colOff>19050</xdr:colOff>
      <xdr:row>51</xdr:row>
      <xdr:rowOff>96399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999181"/>
          <a:ext cx="8277225" cy="4583993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11</xdr:row>
      <xdr:rowOff>28575</xdr:rowOff>
    </xdr:from>
    <xdr:to>
      <xdr:col>11</xdr:col>
      <xdr:colOff>305327</xdr:colOff>
      <xdr:row>16</xdr:row>
      <xdr:rowOff>10159</xdr:rowOff>
    </xdr:to>
    <xdr:pic>
      <xdr:nvPicPr>
        <xdr:cNvPr id="4" name="圖片 3" descr="2_AdapTag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05925" y="2000250"/>
          <a:ext cx="1648352" cy="79120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workbookViewId="0">
      <pane ySplit="4" topLeftCell="A5" activePane="bottomLeft" state="frozen"/>
      <selection pane="bottomLeft" activeCell="C1" sqref="C1"/>
    </sheetView>
  </sheetViews>
  <sheetFormatPr defaultRowHeight="12.75"/>
  <cols>
    <col min="1" max="1" width="2.875" style="1" customWidth="1"/>
    <col min="2" max="2" width="34.125" style="1" customWidth="1"/>
    <col min="3" max="3" width="16.5" style="1" bestFit="1" customWidth="1"/>
    <col min="4" max="4" width="11.375" style="1" customWidth="1"/>
    <col min="5" max="5" width="15" style="1" customWidth="1"/>
    <col min="6" max="6" width="13.875" style="1" customWidth="1"/>
    <col min="7" max="7" width="11" style="1" customWidth="1"/>
    <col min="8" max="8" width="6.625" style="1" customWidth="1"/>
    <col min="9" max="9" width="10.125" style="1" customWidth="1"/>
    <col min="10" max="10" width="9.25" style="1" customWidth="1"/>
    <col min="11" max="16384" width="9" style="1"/>
  </cols>
  <sheetData>
    <row r="1" spans="1:11" ht="13.5" customHeight="1">
      <c r="A1" s="3"/>
      <c r="B1" s="9" t="s">
        <v>13</v>
      </c>
      <c r="C1" s="31">
        <v>100</v>
      </c>
      <c r="D1" s="34" t="s">
        <v>22</v>
      </c>
      <c r="E1" s="34"/>
      <c r="F1" s="34"/>
      <c r="G1" s="32">
        <v>6</v>
      </c>
      <c r="H1" s="3"/>
      <c r="I1" s="3"/>
      <c r="J1" s="3"/>
      <c r="K1" s="3"/>
    </row>
    <row r="2" spans="1:11" ht="16.5" customHeight="1">
      <c r="A2" s="3"/>
      <c r="B2" s="9" t="s">
        <v>33</v>
      </c>
      <c r="C2" s="31">
        <v>1</v>
      </c>
      <c r="D2" s="3"/>
      <c r="E2" s="3"/>
      <c r="F2" s="3"/>
      <c r="G2" s="3"/>
      <c r="H2" s="3"/>
      <c r="I2" s="3"/>
      <c r="J2" s="3"/>
      <c r="K2" s="3"/>
    </row>
    <row r="3" spans="1:11" ht="16.5" customHeight="1">
      <c r="A3" s="3"/>
      <c r="B3" s="3"/>
      <c r="C3" s="2"/>
      <c r="D3" s="3"/>
      <c r="E3" s="3"/>
      <c r="F3" s="3"/>
      <c r="G3" s="3"/>
      <c r="H3" s="3"/>
      <c r="I3" s="3"/>
      <c r="J3" s="3"/>
      <c r="K3" s="3"/>
    </row>
    <row r="4" spans="1:11" ht="19.5" customHeight="1">
      <c r="A4" s="3"/>
      <c r="B4" s="20" t="s">
        <v>1</v>
      </c>
      <c r="C4" s="20" t="s">
        <v>5</v>
      </c>
      <c r="D4" s="20" t="s">
        <v>3</v>
      </c>
      <c r="E4" s="21" t="s">
        <v>4</v>
      </c>
      <c r="F4" s="20" t="s">
        <v>7</v>
      </c>
      <c r="G4" s="21" t="s">
        <v>6</v>
      </c>
      <c r="H4" s="3"/>
      <c r="I4" s="3"/>
      <c r="J4" s="3"/>
      <c r="K4" s="3"/>
    </row>
    <row r="5" spans="1:11">
      <c r="A5" s="3"/>
      <c r="B5" s="10" t="s">
        <v>14</v>
      </c>
      <c r="C5" s="11">
        <v>17.940000000000001</v>
      </c>
      <c r="D5" s="12">
        <v>1.52E-2</v>
      </c>
      <c r="E5" s="13">
        <f>(60*60*24/($C$1*$C$2))*D5</f>
        <v>13.1328</v>
      </c>
      <c r="F5" s="14">
        <f t="shared" ref="F5:F14" si="0">C5*E5</f>
        <v>235.60243200000002</v>
      </c>
      <c r="G5" s="15">
        <f t="shared" ref="G5:G15" si="1">F5/$E$18</f>
        <v>0.32139686615573237</v>
      </c>
      <c r="H5" s="3"/>
      <c r="I5" s="4"/>
      <c r="J5" s="5"/>
      <c r="K5" s="3"/>
    </row>
    <row r="6" spans="1:11">
      <c r="A6" s="3"/>
      <c r="B6" s="10" t="s">
        <v>15</v>
      </c>
      <c r="C6" s="11">
        <v>18.72</v>
      </c>
      <c r="D6" s="12">
        <v>0.2112</v>
      </c>
      <c r="E6" s="13">
        <f t="shared" ref="E6:E14" si="2">D6*$G$1</f>
        <v>1.2671999999999999</v>
      </c>
      <c r="F6" s="14">
        <f t="shared" si="0"/>
        <v>23.721983999999996</v>
      </c>
      <c r="G6" s="15">
        <f t="shared" si="1"/>
        <v>3.2360325196458165E-2</v>
      </c>
      <c r="H6" s="3"/>
      <c r="I6" s="8" t="s">
        <v>23</v>
      </c>
      <c r="J6" s="25">
        <v>41290</v>
      </c>
      <c r="K6" s="3"/>
    </row>
    <row r="7" spans="1:11">
      <c r="A7" s="3"/>
      <c r="B7" s="10" t="s">
        <v>16</v>
      </c>
      <c r="C7" s="11">
        <v>6.35</v>
      </c>
      <c r="D7" s="12">
        <v>3.8600000000000002E-2</v>
      </c>
      <c r="E7" s="13">
        <f t="shared" si="2"/>
        <v>0.23160000000000003</v>
      </c>
      <c r="F7" s="14">
        <f t="shared" si="0"/>
        <v>1.4706600000000001</v>
      </c>
      <c r="G7" s="15">
        <f t="shared" si="1"/>
        <v>2.0061996439009141E-3</v>
      </c>
      <c r="H7" s="3"/>
      <c r="I7" s="8" t="s">
        <v>24</v>
      </c>
      <c r="J7" s="3" t="s">
        <v>25</v>
      </c>
      <c r="K7" s="3"/>
    </row>
    <row r="8" spans="1:11">
      <c r="A8" s="3"/>
      <c r="B8" s="10" t="s">
        <v>17</v>
      </c>
      <c r="C8" s="11">
        <v>9.5470000000000006</v>
      </c>
      <c r="D8" s="12">
        <v>2.9399999999999999E-2</v>
      </c>
      <c r="E8" s="13">
        <f t="shared" si="2"/>
        <v>0.1764</v>
      </c>
      <c r="F8" s="14">
        <f t="shared" ref="F8" si="3">C8*E8</f>
        <v>1.6840908000000001</v>
      </c>
      <c r="G8" s="15">
        <f t="shared" si="1"/>
        <v>2.2973510962811293E-3</v>
      </c>
      <c r="H8" s="3"/>
      <c r="I8" s="26" t="s">
        <v>27</v>
      </c>
      <c r="J8" s="1" t="s">
        <v>28</v>
      </c>
      <c r="K8" s="3"/>
    </row>
    <row r="9" spans="1:11">
      <c r="A9" s="3"/>
      <c r="B9" s="10" t="s">
        <v>38</v>
      </c>
      <c r="C9" s="11">
        <v>69</v>
      </c>
      <c r="D9" s="12">
        <v>1.32E-3</v>
      </c>
      <c r="E9" s="13">
        <f t="shared" si="2"/>
        <v>7.92E-3</v>
      </c>
      <c r="F9" s="14">
        <f t="shared" si="0"/>
        <v>0.54647999999999997</v>
      </c>
      <c r="G9" s="15">
        <f t="shared" si="1"/>
        <v>7.4548024791520223E-4</v>
      </c>
      <c r="H9" s="6"/>
      <c r="I9" s="26" t="s">
        <v>31</v>
      </c>
      <c r="J9" s="5" t="s">
        <v>32</v>
      </c>
      <c r="K9" s="3"/>
    </row>
    <row r="10" spans="1:11">
      <c r="A10" s="3"/>
      <c r="B10" s="10" t="s">
        <v>39</v>
      </c>
      <c r="C10" s="11">
        <v>9.7539999999999996</v>
      </c>
      <c r="D10" s="12">
        <v>2.31</v>
      </c>
      <c r="E10" s="13">
        <f t="shared" si="2"/>
        <v>13.86</v>
      </c>
      <c r="F10" s="14">
        <f t="shared" ref="F10:F11" si="4">C10*E10</f>
        <v>135.19044</v>
      </c>
      <c r="G10" s="15">
        <f t="shared" si="1"/>
        <v>0.18441992886650066</v>
      </c>
      <c r="H10" s="6"/>
      <c r="I10" s="26" t="s">
        <v>34</v>
      </c>
      <c r="J10" s="5" t="s">
        <v>35</v>
      </c>
      <c r="K10" s="3"/>
    </row>
    <row r="11" spans="1:11">
      <c r="A11" s="3"/>
      <c r="B11" s="10" t="s">
        <v>40</v>
      </c>
      <c r="C11" s="11">
        <v>4.1580000000000004</v>
      </c>
      <c r="D11" s="12">
        <v>0.15060000000000001</v>
      </c>
      <c r="E11" s="13">
        <f t="shared" si="2"/>
        <v>0.90360000000000007</v>
      </c>
      <c r="F11" s="14">
        <f t="shared" si="4"/>
        <v>3.7571688000000005</v>
      </c>
      <c r="G11" s="15">
        <f t="shared" si="1"/>
        <v>5.1253387653404769E-3</v>
      </c>
      <c r="H11" s="6"/>
      <c r="I11" s="26" t="s">
        <v>36</v>
      </c>
      <c r="J11" s="5" t="s">
        <v>37</v>
      </c>
      <c r="K11" s="3"/>
    </row>
    <row r="12" spans="1:11">
      <c r="A12" s="3"/>
      <c r="B12" s="10" t="s">
        <v>18</v>
      </c>
      <c r="C12" s="11">
        <v>5.4580000000000002</v>
      </c>
      <c r="D12" s="12">
        <v>0.55000000000000004</v>
      </c>
      <c r="E12" s="13">
        <f t="shared" si="2"/>
        <v>3.3000000000000003</v>
      </c>
      <c r="F12" s="14">
        <f t="shared" si="0"/>
        <v>18.011400000000002</v>
      </c>
      <c r="G12" s="15">
        <f t="shared" si="1"/>
        <v>2.4570236673437044E-2</v>
      </c>
      <c r="H12" s="7"/>
      <c r="I12" s="27" t="s">
        <v>26</v>
      </c>
      <c r="J12" s="5"/>
      <c r="K12" s="3"/>
    </row>
    <row r="13" spans="1:11">
      <c r="A13" s="3"/>
      <c r="B13" s="10" t="s">
        <v>19</v>
      </c>
      <c r="C13" s="11">
        <v>21.13</v>
      </c>
      <c r="D13" s="12">
        <v>0.76500000000000001</v>
      </c>
      <c r="E13" s="13">
        <f t="shared" si="2"/>
        <v>4.59</v>
      </c>
      <c r="F13" s="14">
        <f t="shared" si="0"/>
        <v>96.986699999999999</v>
      </c>
      <c r="G13" s="15">
        <f t="shared" si="1"/>
        <v>0.13230432799091887</v>
      </c>
      <c r="H13" s="3"/>
      <c r="I13" s="4"/>
      <c r="J13" s="5"/>
      <c r="K13" s="3"/>
    </row>
    <row r="14" spans="1:11">
      <c r="A14" s="3"/>
      <c r="B14" s="10" t="s">
        <v>21</v>
      </c>
      <c r="C14" s="11">
        <v>15</v>
      </c>
      <c r="D14" s="16">
        <v>2E-3</v>
      </c>
      <c r="E14" s="13">
        <f t="shared" si="2"/>
        <v>1.2E-2</v>
      </c>
      <c r="F14" s="14">
        <f t="shared" si="0"/>
        <v>0.18</v>
      </c>
      <c r="G14" s="15">
        <f t="shared" si="1"/>
        <v>2.4554685372700995E-4</v>
      </c>
      <c r="H14" s="3"/>
      <c r="I14" s="4"/>
      <c r="J14" s="3"/>
      <c r="K14" s="3"/>
    </row>
    <row r="15" spans="1:11">
      <c r="A15" s="3"/>
      <c r="B15" s="10" t="s">
        <v>20</v>
      </c>
      <c r="C15" s="17">
        <v>2.5000000000000001E-3</v>
      </c>
      <c r="D15" s="18" t="s">
        <v>11</v>
      </c>
      <c r="E15" s="19">
        <f>(60*60*24)-(SUM(D6:D14)*G1)-((60*60*24/($C$1*$C$2))*D5)</f>
        <v>86362.518479999999</v>
      </c>
      <c r="F15" s="14">
        <f>C15*E15</f>
        <v>215.90629620000001</v>
      </c>
      <c r="G15" s="15">
        <f t="shared" si="1"/>
        <v>0.29452839850978829</v>
      </c>
      <c r="H15" s="3"/>
    </row>
    <row r="16" spans="1:11">
      <c r="A16" s="3"/>
      <c r="B16" s="3"/>
      <c r="C16" s="3"/>
      <c r="D16" s="3"/>
      <c r="E16" s="3"/>
      <c r="F16" s="3"/>
      <c r="G16" s="3"/>
      <c r="H16" s="3"/>
      <c r="I16" s="4"/>
    </row>
    <row r="17" spans="1:11" ht="13.5" customHeight="1">
      <c r="A17" s="3"/>
      <c r="B17" s="23" t="s">
        <v>0</v>
      </c>
      <c r="C17" s="23"/>
      <c r="D17" s="23"/>
      <c r="E17" s="23"/>
      <c r="F17" s="24"/>
      <c r="I17" s="4"/>
    </row>
    <row r="18" spans="1:11">
      <c r="A18" s="3"/>
      <c r="B18" s="33" t="s">
        <v>8</v>
      </c>
      <c r="C18" s="33"/>
      <c r="D18" s="33"/>
      <c r="E18" s="14">
        <f>SUM(F5:F15)</f>
        <v>733.05765179999992</v>
      </c>
      <c r="F18" s="22" t="s">
        <v>2</v>
      </c>
      <c r="I18" s="3"/>
      <c r="J18" s="3"/>
      <c r="K18" s="3"/>
    </row>
    <row r="19" spans="1:11">
      <c r="A19" s="3"/>
      <c r="B19" s="33" t="s">
        <v>30</v>
      </c>
      <c r="C19" s="33"/>
      <c r="D19" s="33"/>
      <c r="E19" s="22">
        <v>2</v>
      </c>
      <c r="F19" s="22" t="s">
        <v>2</v>
      </c>
      <c r="I19" s="3"/>
      <c r="J19" s="3"/>
      <c r="K19" s="3"/>
    </row>
    <row r="20" spans="1:11">
      <c r="A20" s="3"/>
      <c r="B20" s="22" t="s">
        <v>29</v>
      </c>
      <c r="C20" s="30">
        <v>0.7</v>
      </c>
      <c r="D20" s="19">
        <f>600*C20</f>
        <v>420</v>
      </c>
      <c r="E20" s="19">
        <f>D20*60*60</f>
        <v>1512000</v>
      </c>
      <c r="F20" s="22" t="s">
        <v>2</v>
      </c>
      <c r="J20" s="3"/>
      <c r="K20" s="3"/>
    </row>
    <row r="21" spans="1:11">
      <c r="A21" s="3"/>
      <c r="B21" s="33" t="s">
        <v>10</v>
      </c>
      <c r="C21" s="33"/>
      <c r="D21" s="33"/>
      <c r="E21" s="29">
        <f>E20/(E18+E19)</f>
        <v>2056.9815119908399</v>
      </c>
      <c r="F21" s="22" t="s">
        <v>9</v>
      </c>
      <c r="J21" s="3"/>
      <c r="K21" s="3"/>
    </row>
    <row r="22" spans="1:11" ht="15">
      <c r="A22" s="3"/>
      <c r="B22" s="3"/>
      <c r="C22" s="3"/>
      <c r="D22" s="3"/>
      <c r="E22" s="28">
        <f>E21/365</f>
        <v>5.635565786276274</v>
      </c>
      <c r="F22" s="3" t="s">
        <v>12</v>
      </c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I28" s="3"/>
    </row>
    <row r="29" spans="1:11">
      <c r="I29" s="3"/>
    </row>
    <row r="30" spans="1:11">
      <c r="I30" s="3"/>
    </row>
  </sheetData>
  <sheetProtection algorithmName="SHA-512" hashValue="/iz86CswfWaLXcUdRaEfkFFxDwRGd95jrzQCX5oJKEnjRDcbZpy/rGqSG9a8S2kz/YL56pLW5Tqj5BMhg4ncOw==" saltValue="fk0/2Q65vM7xB4gO+3UaKg==" spinCount="100000" sheet="1" objects="1" scenarios="1" selectLockedCells="1"/>
  <protectedRanges>
    <protectedRange algorithmName="SHA-512" hashValue="o83glYnlgHQzKHqF0CCzKdMHLRh+s2l4LYvXm0LrRl1EGZGCHHRtnJn/GurhaFE4fkquAb7x/mqqLMgx44750Q==" saltValue="ghnueDPZq6v/af1YiaGnkg==" spinCount="100000" sqref="A4:XFD50" name="範圍1"/>
  </protectedRanges>
  <mergeCells count="4">
    <mergeCell ref="B21:D21"/>
    <mergeCell ref="D1:F1"/>
    <mergeCell ref="B18:D18"/>
    <mergeCell ref="B19:D19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2" CC430 Battery life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蘇倉民(Charming Su)</dc:creator>
  <cp:lastModifiedBy>Charming_Su</cp:lastModifiedBy>
  <cp:lastPrinted>2011-07-26T10:24:38Z</cp:lastPrinted>
  <dcterms:created xsi:type="dcterms:W3CDTF">1997-01-14T01:50:29Z</dcterms:created>
  <dcterms:modified xsi:type="dcterms:W3CDTF">2013-03-11T01:17:11Z</dcterms:modified>
</cp:coreProperties>
</file>